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</definedNames>
  <calcPr calcId="125725"/>
</workbook>
</file>

<file path=xl/calcChain.xml><?xml version="1.0" encoding="utf-8"?>
<calcChain xmlns="http://schemas.openxmlformats.org/spreadsheetml/2006/main">
  <c r="I16" i="1"/>
  <c r="H16"/>
  <c r="E16"/>
  <c r="C14"/>
  <c r="H11"/>
  <c r="H14"/>
  <c r="I14" s="1"/>
  <c r="I15"/>
  <c r="H15"/>
  <c r="H13"/>
  <c r="H12"/>
  <c r="I12" s="1"/>
  <c r="H10"/>
  <c r="H9"/>
  <c r="E15"/>
  <c r="E14"/>
  <c r="E13"/>
  <c r="E12"/>
  <c r="E11"/>
  <c r="E10"/>
  <c r="E9"/>
  <c r="C15"/>
  <c r="I9"/>
  <c r="I13"/>
  <c r="C10"/>
  <c r="C9"/>
  <c r="I11" l="1"/>
  <c r="I10"/>
</calcChain>
</file>

<file path=xl/sharedStrings.xml><?xml version="1.0" encoding="utf-8"?>
<sst xmlns="http://schemas.openxmlformats.org/spreadsheetml/2006/main" count="42" uniqueCount="41">
  <si>
    <t>№</t>
  </si>
  <si>
    <t>Фамилия, имя спортсмена</t>
  </si>
  <si>
    <t>Результат</t>
  </si>
  <si>
    <t>Место</t>
  </si>
  <si>
    <t>Эталон</t>
  </si>
  <si>
    <t>%</t>
  </si>
  <si>
    <t>Министерство спорта, туризма и молодежной политики</t>
  </si>
  <si>
    <t>ПРОТОКОЛ</t>
  </si>
  <si>
    <t xml:space="preserve">Открытый Чемпионат города Красноярска </t>
  </si>
  <si>
    <t>Возраст</t>
  </si>
  <si>
    <t>Старший судья _____________ Рефери__________</t>
  </si>
  <si>
    <t>Судьи _______________</t>
  </si>
  <si>
    <t>Секретарь _____________</t>
  </si>
  <si>
    <t xml:space="preserve">Мужчины </t>
  </si>
  <si>
    <t>сек.</t>
  </si>
  <si>
    <t>Путилов Юрий</t>
  </si>
  <si>
    <t>Балынский Владимир</t>
  </si>
  <si>
    <t>Ковалев Дмитрий</t>
  </si>
  <si>
    <t>Кудымов Валентин</t>
  </si>
  <si>
    <t>Емелин Вячеслав</t>
  </si>
  <si>
    <t>10-11 июня 2015 г.</t>
  </si>
  <si>
    <t>мин.</t>
  </si>
  <si>
    <t>19,15,6</t>
  </si>
  <si>
    <t>5 км, г. Красноясрк</t>
  </si>
  <si>
    <t>21,38,4</t>
  </si>
  <si>
    <t>22,30,0</t>
  </si>
  <si>
    <t>22,57,3</t>
  </si>
  <si>
    <t>Россинин Виктор</t>
  </si>
  <si>
    <t>23,30,9</t>
  </si>
  <si>
    <t>24,43,9</t>
  </si>
  <si>
    <t>26,07,1</t>
  </si>
  <si>
    <t>19,22,5</t>
  </si>
  <si>
    <t>14,38,7</t>
  </si>
  <si>
    <t>15,59,4</t>
  </si>
  <si>
    <t>18,18,3</t>
  </si>
  <si>
    <t>Хасанов Олег</t>
  </si>
  <si>
    <t>14,24,8</t>
  </si>
  <si>
    <t>13,40,5</t>
  </si>
  <si>
    <t>Хасанов Анатолий</t>
  </si>
  <si>
    <t>28,34,0</t>
  </si>
  <si>
    <t>19,59,3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</si>
</sst>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horizontal="center" vertical="top" wrapText="1"/>
    </xf>
    <xf numFmtId="1" fontId="1" fillId="2" borderId="1" xfId="0" applyNumberFormat="1" applyFont="1" applyFill="1" applyBorder="1" applyAlignment="1">
      <alignment horizontal="center" vertical="top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/>
    <xf numFmtId="0" fontId="1" fillId="0" borderId="1" xfId="0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4"/>
  <sheetViews>
    <sheetView tabSelected="1" workbookViewId="0">
      <selection activeCell="D9" sqref="D9:D16"/>
    </sheetView>
  </sheetViews>
  <sheetFormatPr defaultRowHeight="15"/>
  <cols>
    <col min="1" max="1" width="4.140625" customWidth="1"/>
    <col min="2" max="2" width="31.42578125" customWidth="1"/>
    <col min="3" max="3" width="10.7109375" customWidth="1"/>
    <col min="7" max="9" width="13.42578125" customWidth="1"/>
  </cols>
  <sheetData>
    <row r="1" spans="1:10" ht="18.7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18.75">
      <c r="A2" s="16" t="s">
        <v>6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18.75">
      <c r="A3" s="16" t="s">
        <v>7</v>
      </c>
      <c r="B3" s="16"/>
      <c r="C3" s="16"/>
      <c r="D3" s="16"/>
      <c r="E3" s="16"/>
      <c r="F3" s="16"/>
      <c r="G3" s="16"/>
      <c r="H3" s="16"/>
      <c r="I3" s="16"/>
      <c r="J3" s="16"/>
    </row>
    <row r="4" spans="1:10" ht="18.75">
      <c r="A4" s="16" t="s">
        <v>8</v>
      </c>
      <c r="B4" s="16"/>
      <c r="C4" s="16"/>
      <c r="D4" s="16"/>
      <c r="E4" s="16"/>
      <c r="F4" s="16"/>
      <c r="G4" s="16"/>
      <c r="H4" s="16"/>
      <c r="I4" s="16"/>
      <c r="J4" s="16"/>
    </row>
    <row r="5" spans="1:10" ht="18.75">
      <c r="A5" s="16" t="s">
        <v>13</v>
      </c>
      <c r="B5" s="16"/>
      <c r="C5" s="16"/>
      <c r="D5" s="16"/>
      <c r="E5" s="16"/>
      <c r="F5" s="16"/>
      <c r="G5" s="16"/>
      <c r="H5" s="16"/>
      <c r="I5" s="16"/>
      <c r="J5" s="16"/>
    </row>
    <row r="6" spans="1:10" ht="18.75">
      <c r="A6" s="17" t="s">
        <v>20</v>
      </c>
      <c r="B6" s="17"/>
      <c r="C6" s="10"/>
      <c r="D6" s="10"/>
      <c r="E6" s="10"/>
      <c r="F6" s="10"/>
      <c r="G6" s="10"/>
      <c r="H6" s="18" t="s">
        <v>23</v>
      </c>
      <c r="I6" s="18"/>
      <c r="J6" s="18"/>
    </row>
    <row r="7" spans="1:10" ht="18.75">
      <c r="A7" s="20" t="s">
        <v>0</v>
      </c>
      <c r="B7" s="19" t="s">
        <v>1</v>
      </c>
      <c r="C7" s="19" t="s">
        <v>9</v>
      </c>
      <c r="D7" s="19" t="s">
        <v>2</v>
      </c>
      <c r="E7" s="19"/>
      <c r="F7" s="19"/>
      <c r="G7" s="19"/>
      <c r="H7" s="19" t="s">
        <v>4</v>
      </c>
      <c r="I7" s="19" t="s">
        <v>5</v>
      </c>
      <c r="J7" s="19" t="s">
        <v>3</v>
      </c>
    </row>
    <row r="8" spans="1:10" ht="18.75">
      <c r="A8" s="20"/>
      <c r="B8" s="19"/>
      <c r="C8" s="19"/>
      <c r="D8" s="4" t="s">
        <v>21</v>
      </c>
      <c r="E8" s="4" t="s">
        <v>14</v>
      </c>
      <c r="F8" s="4"/>
      <c r="G8" s="19"/>
      <c r="H8" s="19"/>
      <c r="I8" s="19"/>
      <c r="J8" s="19"/>
    </row>
    <row r="9" spans="1:10" ht="18.75">
      <c r="A9" s="5">
        <v>1</v>
      </c>
      <c r="B9" s="11" t="s">
        <v>15</v>
      </c>
      <c r="C9" s="6">
        <f>2015 - 1938</f>
        <v>77</v>
      </c>
      <c r="D9" s="6" t="s">
        <v>26</v>
      </c>
      <c r="E9" s="6">
        <f>22*60+57.3</f>
        <v>1377.3</v>
      </c>
      <c r="F9" s="6"/>
      <c r="G9" s="7" t="s">
        <v>31</v>
      </c>
      <c r="H9" s="6">
        <f>19*60+22.5</f>
        <v>1162.5</v>
      </c>
      <c r="I9" s="8">
        <f>H9*100/E9</f>
        <v>84.404269222391633</v>
      </c>
      <c r="J9" s="6">
        <v>1</v>
      </c>
    </row>
    <row r="10" spans="1:10" ht="18.75">
      <c r="A10" s="5">
        <v>2</v>
      </c>
      <c r="B10" s="11" t="s">
        <v>16</v>
      </c>
      <c r="C10" s="6">
        <f>2015-1964</f>
        <v>51</v>
      </c>
      <c r="D10" s="7" t="s">
        <v>22</v>
      </c>
      <c r="E10" s="7">
        <f>19*60+15.6</f>
        <v>1155.5999999999999</v>
      </c>
      <c r="F10" s="7"/>
      <c r="G10" s="7" t="s">
        <v>32</v>
      </c>
      <c r="H10" s="6">
        <f>14*60+38.7</f>
        <v>878.7</v>
      </c>
      <c r="I10" s="8">
        <f t="shared" ref="I10:I16" si="0">H10*100/E10</f>
        <v>76.038421599169268</v>
      </c>
      <c r="J10" s="6">
        <v>2</v>
      </c>
    </row>
    <row r="11" spans="1:10" ht="18.75">
      <c r="A11" s="5">
        <v>3</v>
      </c>
      <c r="B11" s="12" t="s">
        <v>17</v>
      </c>
      <c r="C11" s="6">
        <v>42</v>
      </c>
      <c r="D11" s="6" t="s">
        <v>24</v>
      </c>
      <c r="E11" s="6">
        <f>21*60+38.4</f>
        <v>1298.4000000000001</v>
      </c>
      <c r="F11" s="6"/>
      <c r="G11" s="7" t="s">
        <v>37</v>
      </c>
      <c r="H11" s="6">
        <f>13*60+40.5</f>
        <v>820.5</v>
      </c>
      <c r="I11" s="8">
        <f>H11*100/E11</f>
        <v>63.19316081330868</v>
      </c>
      <c r="J11" s="6"/>
    </row>
    <row r="12" spans="1:10" ht="18.75">
      <c r="A12" s="5">
        <v>4</v>
      </c>
      <c r="B12" s="12" t="s">
        <v>18</v>
      </c>
      <c r="C12" s="6">
        <v>61</v>
      </c>
      <c r="D12" s="6" t="s">
        <v>25</v>
      </c>
      <c r="E12" s="6">
        <f>22*60+30</f>
        <v>1350</v>
      </c>
      <c r="F12" s="6"/>
      <c r="G12" s="7" t="s">
        <v>33</v>
      </c>
      <c r="H12" s="6">
        <f>15*60+59.4</f>
        <v>959.4</v>
      </c>
      <c r="I12" s="8">
        <f t="shared" si="0"/>
        <v>71.066666666666663</v>
      </c>
      <c r="J12" s="6">
        <v>3</v>
      </c>
    </row>
    <row r="13" spans="1:10" ht="18.75">
      <c r="A13" s="2">
        <v>5</v>
      </c>
      <c r="B13" s="13" t="s">
        <v>19</v>
      </c>
      <c r="C13" s="3">
        <v>73</v>
      </c>
      <c r="D13" s="3" t="s">
        <v>30</v>
      </c>
      <c r="E13" s="3">
        <f>26*60+7.1</f>
        <v>1567.1</v>
      </c>
      <c r="F13" s="3"/>
      <c r="G13" s="3" t="s">
        <v>34</v>
      </c>
      <c r="H13" s="3">
        <f>18*60+18.3</f>
        <v>1098.3</v>
      </c>
      <c r="I13" s="15">
        <f t="shared" si="0"/>
        <v>70.084870142301071</v>
      </c>
      <c r="J13" s="2"/>
    </row>
    <row r="14" spans="1:10" ht="18.75">
      <c r="A14" s="2">
        <v>6</v>
      </c>
      <c r="B14" s="13" t="s">
        <v>35</v>
      </c>
      <c r="C14" s="3">
        <f>2015-1966</f>
        <v>49</v>
      </c>
      <c r="D14" s="3" t="s">
        <v>29</v>
      </c>
      <c r="E14" s="3">
        <f>24*60+43.9</f>
        <v>1483.9</v>
      </c>
      <c r="F14" s="3"/>
      <c r="G14" s="3" t="s">
        <v>36</v>
      </c>
      <c r="H14" s="3">
        <f>14*60+24.8</f>
        <v>864.8</v>
      </c>
      <c r="I14" s="9">
        <f t="shared" si="0"/>
        <v>58.278859761439449</v>
      </c>
      <c r="J14" s="14"/>
    </row>
    <row r="15" spans="1:10" ht="18.75">
      <c r="A15" s="2">
        <v>7</v>
      </c>
      <c r="B15" s="13" t="s">
        <v>27</v>
      </c>
      <c r="C15" s="3">
        <f>2015-1954</f>
        <v>61</v>
      </c>
      <c r="D15" s="3" t="s">
        <v>28</v>
      </c>
      <c r="E15" s="3">
        <f>23*60+30.9</f>
        <v>1410.9</v>
      </c>
      <c r="F15" s="3"/>
      <c r="G15" s="3" t="s">
        <v>33</v>
      </c>
      <c r="H15" s="3">
        <f>15*60+59.4</f>
        <v>959.4</v>
      </c>
      <c r="I15" s="9">
        <f t="shared" si="0"/>
        <v>67.999149479055916</v>
      </c>
      <c r="J15" s="2"/>
    </row>
    <row r="16" spans="1:10" ht="18.75">
      <c r="A16" s="2">
        <v>8</v>
      </c>
      <c r="B16" s="2" t="s">
        <v>38</v>
      </c>
      <c r="C16" s="14">
        <v>79</v>
      </c>
      <c r="D16" s="3" t="s">
        <v>39</v>
      </c>
      <c r="E16" s="3">
        <f>28*60+34</f>
        <v>1714</v>
      </c>
      <c r="F16" s="3"/>
      <c r="G16" s="3" t="s">
        <v>40</v>
      </c>
      <c r="H16" s="3">
        <f>19*60+59.3</f>
        <v>1199.3</v>
      </c>
      <c r="I16" s="15">
        <f t="shared" si="0"/>
        <v>69.970828471411906</v>
      </c>
      <c r="J16" s="2"/>
    </row>
    <row r="17" spans="1:10" ht="18.7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ht="18.7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ht="18.75">
      <c r="A19" s="1"/>
      <c r="B19" s="1"/>
      <c r="C19" s="1"/>
      <c r="D19" s="1"/>
      <c r="E19" s="1"/>
      <c r="F19" s="1"/>
      <c r="G19" s="1"/>
      <c r="H19" s="1"/>
      <c r="I19" s="1"/>
      <c r="J19" s="1"/>
    </row>
    <row r="20" spans="1:10" ht="18.75">
      <c r="A20" s="1" t="s">
        <v>10</v>
      </c>
      <c r="B20" s="1"/>
      <c r="C20" s="1"/>
      <c r="D20" s="1"/>
      <c r="E20" s="1"/>
      <c r="F20" s="1"/>
      <c r="G20" s="1"/>
      <c r="H20" s="1"/>
      <c r="I20" s="1"/>
      <c r="J20" s="1"/>
    </row>
    <row r="21" spans="1:10" ht="18.75">
      <c r="A21" s="1" t="s">
        <v>11</v>
      </c>
      <c r="B21" s="1"/>
      <c r="C21" s="1"/>
      <c r="D21" s="1"/>
      <c r="E21" s="1"/>
      <c r="F21" s="1"/>
      <c r="G21" s="1"/>
      <c r="H21" s="1"/>
      <c r="I21" s="1"/>
      <c r="J21" s="1"/>
    </row>
    <row r="22" spans="1:10" ht="18.75">
      <c r="A22" s="1" t="s">
        <v>12</v>
      </c>
      <c r="B22" s="1"/>
      <c r="C22" s="1"/>
      <c r="D22" s="1"/>
      <c r="E22" s="1"/>
      <c r="F22" s="1"/>
      <c r="G22" s="1"/>
      <c r="H22" s="1"/>
      <c r="I22" s="1"/>
      <c r="J22" s="1"/>
    </row>
    <row r="23" spans="1:10" ht="18.7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ht="18.75">
      <c r="A24" s="1"/>
      <c r="B24" s="1"/>
      <c r="C24" s="1"/>
      <c r="D24" s="1"/>
      <c r="E24" s="1"/>
      <c r="F24" s="1"/>
      <c r="G24" s="1"/>
      <c r="H24" s="1"/>
      <c r="I24" s="1"/>
      <c r="J24" s="1"/>
    </row>
  </sheetData>
  <mergeCells count="14">
    <mergeCell ref="H7:H8"/>
    <mergeCell ref="I7:I8"/>
    <mergeCell ref="G7:G8"/>
    <mergeCell ref="J7:J8"/>
    <mergeCell ref="A7:A8"/>
    <mergeCell ref="B7:B8"/>
    <mergeCell ref="C7:C8"/>
    <mergeCell ref="D7:F7"/>
    <mergeCell ref="A2:J2"/>
    <mergeCell ref="A3:J3"/>
    <mergeCell ref="A4:J4"/>
    <mergeCell ref="A5:J5"/>
    <mergeCell ref="A6:B6"/>
    <mergeCell ref="H6:J6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2015-06-11T13:14:54Z</dcterms:modified>
</cp:coreProperties>
</file>